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tevie\iCloudDrive\Documents\"/>
    </mc:Choice>
  </mc:AlternateContent>
  <xr:revisionPtr revIDLastSave="0" documentId="13_ncr:1_{2E8F7F9C-3124-4119-A66B-2566F92F6785}" xr6:coauthVersionLast="43" xr6:coauthVersionMax="43" xr10:uidLastSave="{00000000-0000-0000-0000-000000000000}"/>
  <bookViews>
    <workbookView xWindow="25080" yWindow="-120" windowWidth="25440" windowHeight="15390" xr2:uid="{7E16C530-CBAC-4AF9-9B35-0B4A2BA3EC55}"/>
  </bookViews>
  <sheets>
    <sheet name="Instructions" sheetId="3" r:id="rId1"/>
    <sheet name="User Form" sheetId="1" r:id="rId2"/>
    <sheet name="Weights" sheetId="2" r:id="rId3"/>
  </sheets>
  <definedNames>
    <definedName name="Description">Weights!$A$1:$B$54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47" i="1"/>
  <c r="I12" i="1" l="1"/>
  <c r="G12" i="1"/>
  <c r="E16" i="1"/>
  <c r="B15" i="1" l="1"/>
  <c r="B16" i="1" l="1"/>
  <c r="E5" i="1"/>
  <c r="G15" i="1" l="1"/>
  <c r="H15" i="1" s="1"/>
  <c r="E10" i="1"/>
  <c r="E9" i="1"/>
</calcChain>
</file>

<file path=xl/sharedStrings.xml><?xml version="1.0" encoding="utf-8"?>
<sst xmlns="http://schemas.openxmlformats.org/spreadsheetml/2006/main" count="132" uniqueCount="90">
  <si>
    <t>Folding Chair (medium)</t>
  </si>
  <si>
    <t>Folding Chair (large)</t>
  </si>
  <si>
    <t>Leisure Battery</t>
  </si>
  <si>
    <t>Electric Kettle</t>
  </si>
  <si>
    <t>Gas Kettle</t>
  </si>
  <si>
    <t>Fire Extinguisher</t>
  </si>
  <si>
    <t>Folding Table (medium)</t>
  </si>
  <si>
    <t>Portable BBQ</t>
  </si>
  <si>
    <t>Aquaroll</t>
  </si>
  <si>
    <t>Waste Containter</t>
  </si>
  <si>
    <t>Awning</t>
  </si>
  <si>
    <t>Awning Carpet / Accessories</t>
  </si>
  <si>
    <t>Bedding</t>
  </si>
  <si>
    <t>Towels</t>
  </si>
  <si>
    <t>Cutlery / Crockery</t>
  </si>
  <si>
    <t>Pans / Cooking Utensils</t>
  </si>
  <si>
    <t>Electric Grill</t>
  </si>
  <si>
    <t>Bike Rack (rear type)</t>
  </si>
  <si>
    <t>Adult Bike</t>
  </si>
  <si>
    <t>Child Bike</t>
  </si>
  <si>
    <t>Games / Toys / Etc</t>
  </si>
  <si>
    <t>Fluids - Cleaning etc</t>
  </si>
  <si>
    <t>Toiletries</t>
  </si>
  <si>
    <t>Food</t>
  </si>
  <si>
    <t>TV</t>
  </si>
  <si>
    <t>Folding wardrobe / storage</t>
  </si>
  <si>
    <t>Gas Bottle (6kg) - full</t>
  </si>
  <si>
    <t>Security</t>
  </si>
  <si>
    <t>Ramps</t>
  </si>
  <si>
    <t>Motor mover (S/A)</t>
  </si>
  <si>
    <t>Clothing (Jeans approx 0.5kg)</t>
  </si>
  <si>
    <t>E-Bike</t>
  </si>
  <si>
    <t>Caravan MTPLM</t>
  </si>
  <si>
    <t>Caravan MRO</t>
  </si>
  <si>
    <t>Car Max Train Weight</t>
  </si>
  <si>
    <t>Towball Limit</t>
  </si>
  <si>
    <t>Equipment</t>
  </si>
  <si>
    <t>CUSTOM 1</t>
  </si>
  <si>
    <t>CUSTOM 2</t>
  </si>
  <si>
    <t>CUSTOM 3</t>
  </si>
  <si>
    <t>CUSTOM 4</t>
  </si>
  <si>
    <t>CUSTOM 5</t>
  </si>
  <si>
    <t>CUSTOM 6</t>
  </si>
  <si>
    <t>CUSTOM 7</t>
  </si>
  <si>
    <t>CUSTOM 8</t>
  </si>
  <si>
    <t>CUSTOM 9</t>
  </si>
  <si>
    <t>CUSTOM 10</t>
  </si>
  <si>
    <t>CUSTOM 11</t>
  </si>
  <si>
    <t>CUSTOM 12</t>
  </si>
  <si>
    <t>CUSTOM 13</t>
  </si>
  <si>
    <t>CUSTOM 14</t>
  </si>
  <si>
    <t>CUSTOM 15</t>
  </si>
  <si>
    <t>CUSTOM 16</t>
  </si>
  <si>
    <t>CUSTOM 17</t>
  </si>
  <si>
    <t>CUSTOM 18</t>
  </si>
  <si>
    <t>CUSTOM 19</t>
  </si>
  <si>
    <t>CUSTOM 20</t>
  </si>
  <si>
    <t>Description</t>
  </si>
  <si>
    <t>Weight</t>
  </si>
  <si>
    <t>Total User Payload</t>
  </si>
  <si>
    <t>Actual Laden Weight</t>
  </si>
  <si>
    <t>-</t>
  </si>
  <si>
    <t>Car Make / Model</t>
  </si>
  <si>
    <t>Caravan Make / Model</t>
  </si>
  <si>
    <t>kg</t>
  </si>
  <si>
    <t>TARGET NOSEWEIGHT =</t>
  </si>
  <si>
    <t>Suggested Weight</t>
  </si>
  <si>
    <t>Volvo V90 Cross Country</t>
  </si>
  <si>
    <t>Swift Sprite Quattro FB</t>
  </si>
  <si>
    <t>Car Max Towing Capacity</t>
  </si>
  <si>
    <t>(Select from drop-down)</t>
  </si>
  <si>
    <t>Car Gross Kerbweight</t>
  </si>
  <si>
    <t>CAR / CARAVAN RATIO</t>
  </si>
  <si>
    <t>Enter Car / Caravan Details (for reference only)</t>
  </si>
  <si>
    <t>Enter Caravan Details from weight plate</t>
  </si>
  <si>
    <t>Enter car details - found on car weight plate / towball</t>
  </si>
  <si>
    <t>Suggested Noseweight provided as a guide</t>
  </si>
  <si>
    <t>Under equipment section, use drop down list to select items carried inside / on caravan that are not part of the FACTORY SUPPLIED equipment.  Eg - factory fitted microwave can be excluded, leisure battery must be added etc</t>
  </si>
  <si>
    <t>Continue list as appropriate</t>
  </si>
  <si>
    <t>Total payload and laden weight will be calculated</t>
  </si>
  <si>
    <t>Car / Caravan weight ratio will be calculated for reference - MUST NOT EXCEED 100%</t>
  </si>
  <si>
    <t>Checks on total weights and licence requriements will be calculated automatically</t>
  </si>
  <si>
    <t>GUIDE</t>
  </si>
  <si>
    <t>A suggested weight for each item will be given - update if required.  Additional items can be added in the "Weights" sheet.</t>
  </si>
  <si>
    <t>Complete cells this colour</t>
  </si>
  <si>
    <t>Check / Observe Hitch Weight</t>
  </si>
  <si>
    <t>Vehicle Weight</t>
  </si>
  <si>
    <t>Max Train Weight</t>
  </si>
  <si>
    <t>Max Front Axle Weight</t>
  </si>
  <si>
    <t>Max Rear Axle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</si>
</sst>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1" xfId="0" applyFill="1" applyBorder="1"/>
    <xf numFmtId="0" fontId="0" fillId="2" borderId="2" xfId="0" applyFill="1" applyBorder="1"/>
    <xf numFmtId="0" fontId="0" fillId="3" borderId="3" xfId="0" applyFill="1" applyBorder="1"/>
    <xf numFmtId="0" fontId="0" fillId="3" borderId="2" xfId="0" applyFill="1" applyBorder="1"/>
    <xf numFmtId="0" fontId="0" fillId="5" borderId="0" xfId="0" applyFill="1"/>
    <xf numFmtId="0" fontId="0" fillId="5" borderId="0" xfId="0" quotePrefix="1" applyFill="1"/>
    <xf numFmtId="0" fontId="0" fillId="3" borderId="0" xfId="0" applyFill="1" applyBorder="1"/>
    <xf numFmtId="0" fontId="0" fillId="4" borderId="4" xfId="0" applyFill="1" applyBorder="1"/>
    <xf numFmtId="9" fontId="0" fillId="5" borderId="0" xfId="1" applyFont="1" applyFill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5" borderId="0" xfId="0" applyFill="1" applyAlignment="1">
      <alignment horizontal="left" wrapText="1"/>
    </xf>
    <xf numFmtId="0" fontId="0" fillId="6" borderId="0" xfId="0" applyFill="1" applyAlignment="1">
      <alignment horizontal="left" wrapText="1"/>
    </xf>
    <xf numFmtId="0" fontId="0" fillId="7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0" fillId="2" borderId="0" xfId="0" applyFill="1" applyAlignment="1">
      <alignment horizontal="left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0" xfId="0" applyFill="1" applyBorder="1"/>
  </cellXfs>
  <cellStyles count="2">
    <cellStyle name="Normal" xfId="0" builtinId="0"/>
    <cellStyle name="Percent" xfId="1" builtinId="5"/>
  </cellStyles>
  <dxfs count="5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296874</xdr:colOff>
      <xdr:row>1</xdr:row>
      <xdr:rowOff>0</xdr:rowOff>
    </xdr:from>
    <xdr:to>
      <xdr:col>11</xdr:col>
      <xdr:colOff>564965</xdr:colOff>
      <xdr:row>9</xdr:row>
      <xdr:rowOff>152400</xdr:rowOff>
    </xdr:to>
    <xdr:pic>
      <xdr:nvPicPr>
        <xdr:cNvPr id="2" name="Picture 1" descr="Image result for car weight plate">
          <a:extLst>
            <a:ext uri="{FF2B5EF4-FFF2-40B4-BE49-F238E27FC236}">
              <a16:creationId xmlns:a16="http://schemas.microsoft.com/office/drawing/2014/main" id="{AFF87159-53F0-4027-B41B-731ADDEAE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124" y="190500"/>
          <a:ext cx="3316091" cy="16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DD8F1-58D4-469B-9721-9B8A3001F50F}">
  <dimension ref="A1:M30"/>
  <sheetViews>
    <sheetView tabSelected="1" workbookViewId="0">
      <selection activeCell="J26" sqref="J26"/>
    </sheetView>
  </sheetViews>
  <sheetFormatPr defaultRowHeight="15" x14ac:dyDescent="0.25"/>
  <cols>
    <col min="2" max="2" width="9.5703125" customWidth="1"/>
    <col min="3" max="3" width="12.42578125" customWidth="1"/>
  </cols>
  <sheetData>
    <row r="1" spans="1:13" x14ac:dyDescent="0.25">
      <c r="B1" s="18" t="s">
        <v>82</v>
      </c>
      <c r="C1" s="18"/>
      <c r="D1" s="18"/>
      <c r="E1" s="18"/>
      <c r="F1" s="18"/>
    </row>
    <row r="4" spans="1:13" x14ac:dyDescent="0.25">
      <c r="A4">
        <v>1</v>
      </c>
      <c r="B4" s="19" t="s">
        <v>84</v>
      </c>
      <c r="C4" s="19"/>
      <c r="D4" s="19"/>
      <c r="E4" s="19"/>
      <c r="F4" s="19"/>
    </row>
    <row r="6" spans="1:13" x14ac:dyDescent="0.25">
      <c r="A6">
        <v>2</v>
      </c>
      <c r="B6" s="14" t="s">
        <v>73</v>
      </c>
      <c r="C6" s="14"/>
      <c r="D6" s="14"/>
      <c r="E6" s="14"/>
      <c r="F6" s="14"/>
      <c r="M6" t="s">
        <v>86</v>
      </c>
    </row>
    <row r="7" spans="1:13" x14ac:dyDescent="0.25">
      <c r="M7" t="s">
        <v>87</v>
      </c>
    </row>
    <row r="8" spans="1:13" x14ac:dyDescent="0.25">
      <c r="A8">
        <v>3</v>
      </c>
      <c r="B8" s="14" t="s">
        <v>74</v>
      </c>
      <c r="C8" s="14"/>
      <c r="D8" s="14"/>
      <c r="E8" s="14"/>
      <c r="F8" s="14"/>
      <c r="M8" t="s">
        <v>88</v>
      </c>
    </row>
    <row r="9" spans="1:13" x14ac:dyDescent="0.25">
      <c r="M9" t="s">
        <v>89</v>
      </c>
    </row>
    <row r="10" spans="1:13" x14ac:dyDescent="0.25">
      <c r="A10">
        <v>4</v>
      </c>
      <c r="B10" s="14" t="s">
        <v>75</v>
      </c>
      <c r="C10" s="14"/>
      <c r="D10" s="14"/>
      <c r="E10" s="14"/>
      <c r="F10" s="14"/>
    </row>
    <row r="12" spans="1:13" x14ac:dyDescent="0.25">
      <c r="A12">
        <v>5</v>
      </c>
      <c r="B12" s="20" t="s">
        <v>76</v>
      </c>
      <c r="C12" s="20"/>
      <c r="D12" s="20"/>
      <c r="E12" s="20"/>
      <c r="F12" s="20"/>
    </row>
    <row r="14" spans="1:13" x14ac:dyDescent="0.25">
      <c r="A14">
        <v>6</v>
      </c>
      <c r="B14" s="21" t="s">
        <v>77</v>
      </c>
      <c r="C14" s="21"/>
      <c r="D14" s="21"/>
      <c r="E14" s="21"/>
      <c r="F14" s="21"/>
    </row>
    <row r="15" spans="1:13" x14ac:dyDescent="0.25">
      <c r="B15" s="21"/>
      <c r="C15" s="21"/>
      <c r="D15" s="21"/>
      <c r="E15" s="21"/>
      <c r="F15" s="21"/>
    </row>
    <row r="16" spans="1:13" x14ac:dyDescent="0.25">
      <c r="B16" s="21"/>
      <c r="C16" s="21"/>
      <c r="D16" s="21"/>
      <c r="E16" s="21"/>
      <c r="F16" s="21"/>
    </row>
    <row r="18" spans="1:6" ht="15" customHeight="1" x14ac:dyDescent="0.25">
      <c r="A18">
        <v>7</v>
      </c>
      <c r="B18" s="16" t="s">
        <v>83</v>
      </c>
      <c r="C18" s="16"/>
      <c r="D18" s="16"/>
      <c r="E18" s="16"/>
      <c r="F18" s="16"/>
    </row>
    <row r="19" spans="1:6" x14ac:dyDescent="0.25">
      <c r="B19" s="16"/>
      <c r="C19" s="16"/>
      <c r="D19" s="16"/>
      <c r="E19" s="16"/>
      <c r="F19" s="16"/>
    </row>
    <row r="20" spans="1:6" x14ac:dyDescent="0.25">
      <c r="B20" s="16"/>
      <c r="C20" s="16"/>
      <c r="D20" s="16"/>
      <c r="E20" s="16"/>
      <c r="F20" s="16"/>
    </row>
    <row r="22" spans="1:6" x14ac:dyDescent="0.25">
      <c r="A22">
        <v>8</v>
      </c>
      <c r="B22" s="14" t="s">
        <v>78</v>
      </c>
      <c r="C22" s="14"/>
      <c r="D22" s="14"/>
      <c r="E22" s="14"/>
      <c r="F22" s="14"/>
    </row>
    <row r="24" spans="1:6" x14ac:dyDescent="0.25">
      <c r="A24">
        <v>9</v>
      </c>
      <c r="B24" s="15" t="s">
        <v>79</v>
      </c>
      <c r="C24" s="15"/>
      <c r="D24" s="15"/>
      <c r="E24" s="15"/>
      <c r="F24" s="15"/>
    </row>
    <row r="26" spans="1:6" x14ac:dyDescent="0.25">
      <c r="A26">
        <v>10</v>
      </c>
      <c r="B26" s="16" t="s">
        <v>80</v>
      </c>
      <c r="C26" s="16"/>
      <c r="D26" s="16"/>
      <c r="E26" s="16"/>
      <c r="F26" s="16"/>
    </row>
    <row r="27" spans="1:6" x14ac:dyDescent="0.25">
      <c r="B27" s="16"/>
      <c r="C27" s="16"/>
      <c r="D27" s="16"/>
      <c r="E27" s="16"/>
      <c r="F27" s="16"/>
    </row>
    <row r="29" spans="1:6" x14ac:dyDescent="0.25">
      <c r="A29">
        <v>11</v>
      </c>
      <c r="B29" s="17" t="s">
        <v>81</v>
      </c>
      <c r="C29" s="17"/>
      <c r="D29" s="17"/>
      <c r="E29" s="17"/>
      <c r="F29" s="17"/>
    </row>
    <row r="30" spans="1:6" x14ac:dyDescent="0.25">
      <c r="B30" s="17"/>
      <c r="C30" s="17"/>
      <c r="D30" s="17"/>
      <c r="E30" s="17"/>
      <c r="F30" s="17"/>
    </row>
  </sheetData>
  <mergeCells count="12">
    <mergeCell ref="B22:F22"/>
    <mergeCell ref="B24:F24"/>
    <mergeCell ref="B26:F27"/>
    <mergeCell ref="B29:F30"/>
    <mergeCell ref="B1:F1"/>
    <mergeCell ref="B18:F20"/>
    <mergeCell ref="B4:F4"/>
    <mergeCell ref="B6:F6"/>
    <mergeCell ref="B8:F8"/>
    <mergeCell ref="B10:F10"/>
    <mergeCell ref="B12:F12"/>
    <mergeCell ref="B14:F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1DF59-5A46-4FFD-8CE7-DB29021A28BD}">
  <dimension ref="A1:J61"/>
  <sheetViews>
    <sheetView workbookViewId="0">
      <selection activeCell="B25" sqref="B25"/>
    </sheetView>
  </sheetViews>
  <sheetFormatPr defaultRowHeight="15" x14ac:dyDescent="0.25"/>
  <cols>
    <col min="1" max="1" width="23.7109375" customWidth="1"/>
    <col min="2" max="2" width="27.28515625" bestFit="1" customWidth="1"/>
    <col min="3" max="3" width="17.7109375" customWidth="1"/>
    <col min="4" max="4" width="4" customWidth="1"/>
    <col min="6" max="6" width="12.140625" customWidth="1"/>
    <col min="8" max="8" width="1.5703125" customWidth="1"/>
    <col min="10" max="10" width="3" bestFit="1" customWidth="1"/>
  </cols>
  <sheetData>
    <row r="1" spans="1:10" x14ac:dyDescent="0.25">
      <c r="A1" s="3" t="s">
        <v>62</v>
      </c>
      <c r="B1" s="23" t="s">
        <v>67</v>
      </c>
      <c r="C1" s="23"/>
    </row>
    <row r="2" spans="1:10" x14ac:dyDescent="0.25">
      <c r="A2" s="3" t="s">
        <v>63</v>
      </c>
      <c r="B2" s="23" t="s">
        <v>68</v>
      </c>
      <c r="C2" s="23"/>
    </row>
    <row r="5" spans="1:10" x14ac:dyDescent="0.25">
      <c r="A5" s="3" t="s">
        <v>32</v>
      </c>
      <c r="B5" s="4">
        <v>1588</v>
      </c>
      <c r="C5" s="5" t="s">
        <v>64</v>
      </c>
      <c r="E5" s="22" t="str">
        <f>IF(B15+B6&gt;B5,"MTPLM EXCEEDED","")</f>
        <v/>
      </c>
      <c r="F5" s="22"/>
      <c r="G5" s="22"/>
    </row>
    <row r="6" spans="1:10" x14ac:dyDescent="0.25">
      <c r="A6" s="3" t="s">
        <v>33</v>
      </c>
      <c r="B6" s="4">
        <v>1363</v>
      </c>
      <c r="C6" s="5" t="s">
        <v>64</v>
      </c>
    </row>
    <row r="8" spans="1:10" x14ac:dyDescent="0.25">
      <c r="A8" s="6" t="s">
        <v>71</v>
      </c>
      <c r="B8" s="4">
        <v>2420</v>
      </c>
      <c r="C8" s="5" t="s">
        <v>64</v>
      </c>
    </row>
    <row r="9" spans="1:10" x14ac:dyDescent="0.25">
      <c r="A9" s="6" t="s">
        <v>34</v>
      </c>
      <c r="B9" s="4">
        <v>4820</v>
      </c>
      <c r="C9" s="5" t="s">
        <v>64</v>
      </c>
      <c r="E9" s="22" t="str">
        <f>IF(B16+B8&gt;B9,"MAX TRAIN WEIGHT EXCEEDED","")</f>
        <v/>
      </c>
      <c r="F9" s="22"/>
      <c r="G9" s="22"/>
    </row>
    <row r="10" spans="1:10" x14ac:dyDescent="0.25">
      <c r="A10" s="3" t="s">
        <v>69</v>
      </c>
      <c r="B10" s="4">
        <v>2400</v>
      </c>
      <c r="C10" s="5" t="s">
        <v>64</v>
      </c>
      <c r="E10" s="22" t="str">
        <f>IF(B16&gt;B10,"MAX TOWING WEIGHT EXCEEDED","")</f>
        <v/>
      </c>
      <c r="F10" s="22"/>
      <c r="G10" s="22"/>
    </row>
    <row r="12" spans="1:10" x14ac:dyDescent="0.25">
      <c r="A12" s="3" t="s">
        <v>35</v>
      </c>
      <c r="B12" s="4">
        <v>130</v>
      </c>
      <c r="C12" s="5" t="s">
        <v>64</v>
      </c>
      <c r="E12" s="7" t="s">
        <v>65</v>
      </c>
      <c r="F12" s="7"/>
      <c r="G12" s="7">
        <f>ROUND(B5*5%,0)</f>
        <v>79</v>
      </c>
      <c r="H12" s="8" t="s">
        <v>61</v>
      </c>
      <c r="I12" s="12">
        <f>ROUND(B5*7%,0)</f>
        <v>111</v>
      </c>
      <c r="J12" s="7" t="s">
        <v>64</v>
      </c>
    </row>
    <row r="13" spans="1:10" x14ac:dyDescent="0.25">
      <c r="A13" s="24"/>
      <c r="B13" s="24"/>
      <c r="C13" s="24"/>
      <c r="E13" s="7" t="s">
        <v>85</v>
      </c>
      <c r="F13" s="7"/>
      <c r="G13" s="7"/>
      <c r="H13" s="8"/>
      <c r="I13" s="13"/>
      <c r="J13" s="7"/>
    </row>
    <row r="15" spans="1:10" x14ac:dyDescent="0.25">
      <c r="A15" s="3" t="s">
        <v>59</v>
      </c>
      <c r="B15" s="10">
        <f>SUM(C20:C64)</f>
        <v>223.5</v>
      </c>
      <c r="C15" s="5" t="s">
        <v>64</v>
      </c>
      <c r="E15" s="7" t="s">
        <v>72</v>
      </c>
      <c r="F15" s="7"/>
      <c r="G15" s="11">
        <f>((B16)/B8)</f>
        <v>0.65557851239669418</v>
      </c>
      <c r="H15" s="22" t="str">
        <f>IF(G15&gt;85%,"CAUTION","")</f>
        <v/>
      </c>
      <c r="I15" s="22"/>
      <c r="J15" s="22"/>
    </row>
    <row r="16" spans="1:10" x14ac:dyDescent="0.25">
      <c r="A16" s="3" t="s">
        <v>60</v>
      </c>
      <c r="B16" s="10">
        <f>B6+B15</f>
        <v>1586.5</v>
      </c>
      <c r="C16" s="5" t="s">
        <v>64</v>
      </c>
      <c r="E16" s="22" t="str">
        <f>IF(B5+B8&gt;3500,"B+E LICENCE REQUIRED","")</f>
        <v>B+E LICENCE REQUIRED</v>
      </c>
      <c r="F16" s="22"/>
      <c r="G16" s="22"/>
    </row>
    <row r="19" spans="1:3" x14ac:dyDescent="0.25">
      <c r="A19" s="2" t="s">
        <v>36</v>
      </c>
      <c r="B19" s="2" t="s">
        <v>57</v>
      </c>
      <c r="C19" s="2" t="s">
        <v>66</v>
      </c>
    </row>
    <row r="20" spans="1:3" x14ac:dyDescent="0.25">
      <c r="A20" s="9" t="s">
        <v>70</v>
      </c>
      <c r="B20" s="1" t="s">
        <v>18</v>
      </c>
      <c r="C20" s="7">
        <f t="shared" ref="C20:C61" si="0">IF(B20&lt;&gt;0,VLOOKUP(B20,Description,2,FALSE),"")</f>
        <v>12</v>
      </c>
    </row>
    <row r="21" spans="1:3" x14ac:dyDescent="0.25">
      <c r="B21" s="1" t="s">
        <v>8</v>
      </c>
      <c r="C21" s="7">
        <f t="shared" si="0"/>
        <v>5</v>
      </c>
    </row>
    <row r="22" spans="1:3" x14ac:dyDescent="0.25">
      <c r="B22" s="1" t="s">
        <v>10</v>
      </c>
      <c r="C22" s="7">
        <f t="shared" si="0"/>
        <v>25</v>
      </c>
    </row>
    <row r="23" spans="1:3" x14ac:dyDescent="0.25">
      <c r="B23" s="1" t="s">
        <v>11</v>
      </c>
      <c r="C23" s="7">
        <f t="shared" si="0"/>
        <v>5</v>
      </c>
    </row>
    <row r="24" spans="1:3" x14ac:dyDescent="0.25">
      <c r="B24" s="1" t="s">
        <v>12</v>
      </c>
      <c r="C24" s="7">
        <f t="shared" si="0"/>
        <v>6</v>
      </c>
    </row>
    <row r="25" spans="1:3" x14ac:dyDescent="0.25">
      <c r="B25" s="1" t="s">
        <v>17</v>
      </c>
      <c r="C25" s="7">
        <f t="shared" si="0"/>
        <v>10</v>
      </c>
    </row>
    <row r="26" spans="1:3" x14ac:dyDescent="0.25">
      <c r="B26" s="1" t="s">
        <v>19</v>
      </c>
      <c r="C26" s="7">
        <f t="shared" si="0"/>
        <v>10</v>
      </c>
    </row>
    <row r="27" spans="1:3" x14ac:dyDescent="0.25">
      <c r="B27" s="1" t="s">
        <v>30</v>
      </c>
      <c r="C27" s="7">
        <f t="shared" si="0"/>
        <v>30</v>
      </c>
    </row>
    <row r="28" spans="1:3" x14ac:dyDescent="0.25">
      <c r="B28" s="1" t="s">
        <v>14</v>
      </c>
      <c r="C28" s="7">
        <f t="shared" si="0"/>
        <v>7</v>
      </c>
    </row>
    <row r="29" spans="1:3" x14ac:dyDescent="0.25">
      <c r="B29" s="1" t="s">
        <v>16</v>
      </c>
      <c r="C29" s="7">
        <f t="shared" si="0"/>
        <v>3</v>
      </c>
    </row>
    <row r="30" spans="1:3" x14ac:dyDescent="0.25">
      <c r="B30" s="1" t="s">
        <v>3</v>
      </c>
      <c r="C30" s="7">
        <f t="shared" si="0"/>
        <v>1</v>
      </c>
    </row>
    <row r="31" spans="1:3" x14ac:dyDescent="0.25">
      <c r="B31" s="1" t="s">
        <v>5</v>
      </c>
      <c r="C31" s="7">
        <f t="shared" si="0"/>
        <v>1</v>
      </c>
    </row>
    <row r="32" spans="1:3" x14ac:dyDescent="0.25">
      <c r="B32" s="1" t="s">
        <v>21</v>
      </c>
      <c r="C32" s="7">
        <f t="shared" si="0"/>
        <v>5</v>
      </c>
    </row>
    <row r="33" spans="2:3" x14ac:dyDescent="0.25">
      <c r="B33" s="1" t="s">
        <v>23</v>
      </c>
      <c r="C33" s="7">
        <f t="shared" si="0"/>
        <v>5</v>
      </c>
    </row>
    <row r="34" spans="2:3" x14ac:dyDescent="0.25">
      <c r="B34" s="1" t="s">
        <v>0</v>
      </c>
      <c r="C34" s="7">
        <f t="shared" si="0"/>
        <v>2</v>
      </c>
    </row>
    <row r="35" spans="2:3" x14ac:dyDescent="0.25">
      <c r="B35" s="1" t="s">
        <v>0</v>
      </c>
      <c r="C35" s="7">
        <f t="shared" si="0"/>
        <v>2</v>
      </c>
    </row>
    <row r="36" spans="2:3" x14ac:dyDescent="0.25">
      <c r="B36" s="1" t="s">
        <v>0</v>
      </c>
      <c r="C36" s="7">
        <f t="shared" si="0"/>
        <v>2</v>
      </c>
    </row>
    <row r="37" spans="2:3" x14ac:dyDescent="0.25">
      <c r="B37" s="1" t="s">
        <v>0</v>
      </c>
      <c r="C37" s="7">
        <f t="shared" si="0"/>
        <v>2</v>
      </c>
    </row>
    <row r="38" spans="2:3" x14ac:dyDescent="0.25">
      <c r="B38" s="1" t="s">
        <v>6</v>
      </c>
      <c r="C38" s="7">
        <f t="shared" si="0"/>
        <v>4</v>
      </c>
    </row>
    <row r="39" spans="2:3" x14ac:dyDescent="0.25">
      <c r="B39" s="1" t="s">
        <v>25</v>
      </c>
      <c r="C39" s="7">
        <f t="shared" si="0"/>
        <v>6</v>
      </c>
    </row>
    <row r="40" spans="2:3" x14ac:dyDescent="0.25">
      <c r="B40" s="1" t="s">
        <v>20</v>
      </c>
      <c r="C40" s="7">
        <f t="shared" si="0"/>
        <v>5</v>
      </c>
    </row>
    <row r="41" spans="2:3" x14ac:dyDescent="0.25">
      <c r="B41" s="1" t="s">
        <v>26</v>
      </c>
      <c r="C41" s="7">
        <f t="shared" si="0"/>
        <v>13</v>
      </c>
    </row>
    <row r="42" spans="2:3" x14ac:dyDescent="0.25">
      <c r="B42" s="1" t="s">
        <v>26</v>
      </c>
      <c r="C42" s="7">
        <f t="shared" si="0"/>
        <v>13</v>
      </c>
    </row>
    <row r="43" spans="2:3" x14ac:dyDescent="0.25">
      <c r="B43" s="1" t="s">
        <v>4</v>
      </c>
      <c r="C43" s="7">
        <f t="shared" si="0"/>
        <v>0.5</v>
      </c>
    </row>
    <row r="44" spans="2:3" x14ac:dyDescent="0.25">
      <c r="B44" s="1" t="s">
        <v>2</v>
      </c>
      <c r="C44" s="7">
        <f t="shared" si="0"/>
        <v>20</v>
      </c>
    </row>
    <row r="45" spans="2:3" x14ac:dyDescent="0.25">
      <c r="B45" s="1" t="s">
        <v>15</v>
      </c>
      <c r="C45" s="7">
        <f t="shared" si="0"/>
        <v>2</v>
      </c>
    </row>
    <row r="46" spans="2:3" x14ac:dyDescent="0.25">
      <c r="B46" s="1" t="s">
        <v>7</v>
      </c>
      <c r="C46" s="7">
        <f t="shared" si="0"/>
        <v>3</v>
      </c>
    </row>
    <row r="47" spans="2:3" x14ac:dyDescent="0.25">
      <c r="B47" s="1" t="s">
        <v>28</v>
      </c>
      <c r="C47" s="7">
        <f t="shared" si="0"/>
        <v>5</v>
      </c>
    </row>
    <row r="48" spans="2:3" x14ac:dyDescent="0.25">
      <c r="B48" s="1" t="s">
        <v>27</v>
      </c>
      <c r="C48" s="7">
        <f t="shared" si="0"/>
        <v>5</v>
      </c>
    </row>
    <row r="49" spans="2:3" x14ac:dyDescent="0.25">
      <c r="B49" s="1" t="s">
        <v>22</v>
      </c>
      <c r="C49" s="7">
        <f t="shared" si="0"/>
        <v>2</v>
      </c>
    </row>
    <row r="50" spans="2:3" x14ac:dyDescent="0.25">
      <c r="B50" s="1" t="s">
        <v>13</v>
      </c>
      <c r="C50" s="7">
        <f t="shared" si="0"/>
        <v>4</v>
      </c>
    </row>
    <row r="51" spans="2:3" x14ac:dyDescent="0.25">
      <c r="B51" s="1" t="s">
        <v>24</v>
      </c>
      <c r="C51" s="7">
        <f t="shared" si="0"/>
        <v>3</v>
      </c>
    </row>
    <row r="52" spans="2:3" x14ac:dyDescent="0.25">
      <c r="B52" s="1" t="s">
        <v>9</v>
      </c>
      <c r="C52" s="7">
        <f t="shared" si="0"/>
        <v>5</v>
      </c>
    </row>
    <row r="53" spans="2:3" x14ac:dyDescent="0.25">
      <c r="B53" s="1"/>
      <c r="C53" s="7" t="str">
        <f t="shared" si="0"/>
        <v/>
      </c>
    </row>
    <row r="54" spans="2:3" x14ac:dyDescent="0.25">
      <c r="B54" s="1"/>
      <c r="C54" s="7" t="str">
        <f t="shared" si="0"/>
        <v/>
      </c>
    </row>
    <row r="55" spans="2:3" x14ac:dyDescent="0.25">
      <c r="B55" s="1"/>
      <c r="C55" s="7" t="str">
        <f t="shared" si="0"/>
        <v/>
      </c>
    </row>
    <row r="56" spans="2:3" x14ac:dyDescent="0.25">
      <c r="B56" s="1"/>
      <c r="C56" s="7" t="str">
        <f t="shared" si="0"/>
        <v/>
      </c>
    </row>
    <row r="57" spans="2:3" x14ac:dyDescent="0.25">
      <c r="B57" s="1"/>
      <c r="C57" s="7" t="str">
        <f t="shared" si="0"/>
        <v/>
      </c>
    </row>
    <row r="58" spans="2:3" x14ac:dyDescent="0.25">
      <c r="B58" s="1"/>
      <c r="C58" s="7" t="str">
        <f t="shared" si="0"/>
        <v/>
      </c>
    </row>
    <row r="59" spans="2:3" x14ac:dyDescent="0.25">
      <c r="B59" s="1"/>
      <c r="C59" s="7" t="str">
        <f t="shared" si="0"/>
        <v/>
      </c>
    </row>
    <row r="60" spans="2:3" x14ac:dyDescent="0.25">
      <c r="B60" s="1"/>
      <c r="C60" s="7" t="str">
        <f t="shared" si="0"/>
        <v/>
      </c>
    </row>
    <row r="61" spans="2:3" x14ac:dyDescent="0.25">
      <c r="B61" s="1"/>
      <c r="C61" s="7" t="str">
        <f t="shared" si="0"/>
        <v/>
      </c>
    </row>
  </sheetData>
  <mergeCells count="7">
    <mergeCell ref="H15:J15"/>
    <mergeCell ref="E16:G16"/>
    <mergeCell ref="B1:C1"/>
    <mergeCell ref="B2:C2"/>
    <mergeCell ref="E5:G5"/>
    <mergeCell ref="E9:G9"/>
    <mergeCell ref="E10:G10"/>
  </mergeCells>
  <conditionalFormatting sqref="E5">
    <cfRule type="containsText" dxfId="4" priority="5" operator="containsText" text="MTPLM EXCEEDED">
      <formula>NOT(ISERROR(SEARCH("MTPLM EXCEEDED",E5)))</formula>
    </cfRule>
  </conditionalFormatting>
  <conditionalFormatting sqref="E9:E10">
    <cfRule type="containsText" dxfId="3" priority="4" operator="containsText" text="MAX TRAIN WEIGHT EXCEEDED">
      <formula>NOT(ISERROR(SEARCH("MAX TRAIN WEIGHT EXCEEDED",E9)))</formula>
    </cfRule>
  </conditionalFormatting>
  <conditionalFormatting sqref="E10:G10">
    <cfRule type="containsText" dxfId="2" priority="3" operator="containsText" text="MAX TOWING WEIGHT EXCEEDED">
      <formula>NOT(ISERROR(SEARCH("MAX TOWING WEIGHT EXCEEDED",E10)))</formula>
    </cfRule>
  </conditionalFormatting>
  <conditionalFormatting sqref="H15:J15">
    <cfRule type="containsText" dxfId="1" priority="2" operator="containsText" text="CAUTION">
      <formula>NOT(ISERROR(SEARCH("CAUTION",H15)))</formula>
    </cfRule>
  </conditionalFormatting>
  <conditionalFormatting sqref="E16:G16">
    <cfRule type="containsText" dxfId="0" priority="1" operator="containsText" text="B+E">
      <formula>NOT(ISERROR(SEARCH("B+E",E16)))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7BD13B8-A2C8-41A9-A618-3CF6E10E02DE}">
          <x14:formula1>
            <xm:f>Weights!$A$1:$A$54</xm:f>
          </x14:formula1>
          <xm:sqref>B21:B61</xm:sqref>
        </x14:dataValidation>
        <x14:dataValidation type="list" allowBlank="1" showInputMessage="1" showErrorMessage="1" xr:uid="{FA6FD13F-668F-4D2A-B275-BF291D9115D0}">
          <x14:formula1>
            <xm:f>Weights!$A$1:$A$100</xm:f>
          </x14:formula1>
          <xm:sqref>B20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BC908-5A5A-4CAE-AA20-2C9738BB9683}">
  <dimension ref="A1:B54"/>
  <sheetViews>
    <sheetView topLeftCell="A2" workbookViewId="0">
      <selection activeCell="B31" sqref="B31"/>
    </sheetView>
  </sheetViews>
  <sheetFormatPr defaultRowHeight="15" x14ac:dyDescent="0.25"/>
  <cols>
    <col min="1" max="1" width="26.5703125" bestFit="1" customWidth="1"/>
  </cols>
  <sheetData>
    <row r="1" spans="1:2" x14ac:dyDescent="0.25">
      <c r="A1" t="s">
        <v>57</v>
      </c>
      <c r="B1" t="s">
        <v>58</v>
      </c>
    </row>
    <row r="3" spans="1:2" x14ac:dyDescent="0.25">
      <c r="A3" t="s">
        <v>18</v>
      </c>
      <c r="B3">
        <v>12</v>
      </c>
    </row>
    <row r="4" spans="1:2" x14ac:dyDescent="0.25">
      <c r="A4" t="s">
        <v>8</v>
      </c>
      <c r="B4">
        <v>5</v>
      </c>
    </row>
    <row r="5" spans="1:2" x14ac:dyDescent="0.25">
      <c r="A5" t="s">
        <v>10</v>
      </c>
      <c r="B5">
        <v>25</v>
      </c>
    </row>
    <row r="6" spans="1:2" x14ac:dyDescent="0.25">
      <c r="A6" t="s">
        <v>11</v>
      </c>
      <c r="B6">
        <v>5</v>
      </c>
    </row>
    <row r="7" spans="1:2" x14ac:dyDescent="0.25">
      <c r="A7" t="s">
        <v>12</v>
      </c>
      <c r="B7">
        <v>6</v>
      </c>
    </row>
    <row r="8" spans="1:2" x14ac:dyDescent="0.25">
      <c r="A8" t="s">
        <v>17</v>
      </c>
      <c r="B8">
        <v>10</v>
      </c>
    </row>
    <row r="9" spans="1:2" x14ac:dyDescent="0.25">
      <c r="A9" t="s">
        <v>19</v>
      </c>
      <c r="B9">
        <v>10</v>
      </c>
    </row>
    <row r="10" spans="1:2" x14ac:dyDescent="0.25">
      <c r="A10" t="s">
        <v>30</v>
      </c>
      <c r="B10">
        <v>30</v>
      </c>
    </row>
    <row r="11" spans="1:2" x14ac:dyDescent="0.25">
      <c r="A11" t="s">
        <v>14</v>
      </c>
      <c r="B11">
        <v>7</v>
      </c>
    </row>
    <row r="12" spans="1:2" x14ac:dyDescent="0.25">
      <c r="A12" t="s">
        <v>31</v>
      </c>
      <c r="B12">
        <v>23</v>
      </c>
    </row>
    <row r="13" spans="1:2" x14ac:dyDescent="0.25">
      <c r="A13" t="s">
        <v>16</v>
      </c>
      <c r="B13">
        <v>3</v>
      </c>
    </row>
    <row r="14" spans="1:2" x14ac:dyDescent="0.25">
      <c r="A14" t="s">
        <v>3</v>
      </c>
      <c r="B14">
        <v>1</v>
      </c>
    </row>
    <row r="15" spans="1:2" x14ac:dyDescent="0.25">
      <c r="A15" t="s">
        <v>5</v>
      </c>
      <c r="B15">
        <v>1</v>
      </c>
    </row>
    <row r="16" spans="1:2" x14ac:dyDescent="0.25">
      <c r="A16" t="s">
        <v>21</v>
      </c>
      <c r="B16">
        <v>5</v>
      </c>
    </row>
    <row r="17" spans="1:2" x14ac:dyDescent="0.25">
      <c r="A17" t="s">
        <v>1</v>
      </c>
      <c r="B17">
        <v>7</v>
      </c>
    </row>
    <row r="18" spans="1:2" x14ac:dyDescent="0.25">
      <c r="A18" t="s">
        <v>0</v>
      </c>
      <c r="B18">
        <v>2</v>
      </c>
    </row>
    <row r="19" spans="1:2" x14ac:dyDescent="0.25">
      <c r="A19" t="s">
        <v>6</v>
      </c>
      <c r="B19">
        <v>4</v>
      </c>
    </row>
    <row r="20" spans="1:2" x14ac:dyDescent="0.25">
      <c r="A20" t="s">
        <v>25</v>
      </c>
      <c r="B20">
        <v>6</v>
      </c>
    </row>
    <row r="21" spans="1:2" x14ac:dyDescent="0.25">
      <c r="A21" t="s">
        <v>23</v>
      </c>
      <c r="B21">
        <v>5</v>
      </c>
    </row>
    <row r="22" spans="1:2" x14ac:dyDescent="0.25">
      <c r="A22" t="s">
        <v>20</v>
      </c>
      <c r="B22">
        <v>5</v>
      </c>
    </row>
    <row r="23" spans="1:2" x14ac:dyDescent="0.25">
      <c r="A23" t="s">
        <v>26</v>
      </c>
      <c r="B23">
        <v>13</v>
      </c>
    </row>
    <row r="24" spans="1:2" x14ac:dyDescent="0.25">
      <c r="A24" t="s">
        <v>4</v>
      </c>
      <c r="B24">
        <v>0.5</v>
      </c>
    </row>
    <row r="25" spans="1:2" x14ac:dyDescent="0.25">
      <c r="A25" t="s">
        <v>2</v>
      </c>
      <c r="B25">
        <v>20</v>
      </c>
    </row>
    <row r="26" spans="1:2" x14ac:dyDescent="0.25">
      <c r="A26" t="s">
        <v>29</v>
      </c>
      <c r="B26">
        <v>35</v>
      </c>
    </row>
    <row r="27" spans="1:2" x14ac:dyDescent="0.25">
      <c r="A27" t="s">
        <v>15</v>
      </c>
      <c r="B27">
        <v>2</v>
      </c>
    </row>
    <row r="28" spans="1:2" x14ac:dyDescent="0.25">
      <c r="A28" t="s">
        <v>7</v>
      </c>
      <c r="B28">
        <v>3</v>
      </c>
    </row>
    <row r="29" spans="1:2" x14ac:dyDescent="0.25">
      <c r="A29" t="s">
        <v>28</v>
      </c>
      <c r="B29">
        <v>5</v>
      </c>
    </row>
    <row r="30" spans="1:2" x14ac:dyDescent="0.25">
      <c r="A30" t="s">
        <v>27</v>
      </c>
      <c r="B30">
        <v>5</v>
      </c>
    </row>
    <row r="31" spans="1:2" x14ac:dyDescent="0.25">
      <c r="A31" t="s">
        <v>22</v>
      </c>
      <c r="B31">
        <v>2</v>
      </c>
    </row>
    <row r="32" spans="1:2" x14ac:dyDescent="0.25">
      <c r="A32" t="s">
        <v>13</v>
      </c>
      <c r="B32">
        <v>4</v>
      </c>
    </row>
    <row r="33" spans="1:2" x14ac:dyDescent="0.25">
      <c r="A33" t="s">
        <v>24</v>
      </c>
      <c r="B33">
        <v>3</v>
      </c>
    </row>
    <row r="34" spans="1:2" x14ac:dyDescent="0.25">
      <c r="A34" t="s">
        <v>9</v>
      </c>
      <c r="B34">
        <v>5</v>
      </c>
    </row>
    <row r="35" spans="1:2" x14ac:dyDescent="0.25">
      <c r="A35" t="s">
        <v>37</v>
      </c>
      <c r="B35">
        <v>1</v>
      </c>
    </row>
    <row r="36" spans="1:2" x14ac:dyDescent="0.25">
      <c r="A36" t="s">
        <v>38</v>
      </c>
      <c r="B36">
        <v>1</v>
      </c>
    </row>
    <row r="37" spans="1:2" x14ac:dyDescent="0.25">
      <c r="A37" t="s">
        <v>39</v>
      </c>
      <c r="B37">
        <v>1</v>
      </c>
    </row>
    <row r="38" spans="1:2" x14ac:dyDescent="0.25">
      <c r="A38" t="s">
        <v>40</v>
      </c>
      <c r="B38">
        <v>1</v>
      </c>
    </row>
    <row r="39" spans="1:2" x14ac:dyDescent="0.25">
      <c r="A39" t="s">
        <v>41</v>
      </c>
      <c r="B39">
        <v>1</v>
      </c>
    </row>
    <row r="40" spans="1:2" x14ac:dyDescent="0.25">
      <c r="A40" t="s">
        <v>42</v>
      </c>
      <c r="B40">
        <v>1</v>
      </c>
    </row>
    <row r="41" spans="1:2" x14ac:dyDescent="0.25">
      <c r="A41" t="s">
        <v>43</v>
      </c>
      <c r="B41">
        <v>1</v>
      </c>
    </row>
    <row r="42" spans="1:2" x14ac:dyDescent="0.25">
      <c r="A42" t="s">
        <v>44</v>
      </c>
      <c r="B42">
        <v>1</v>
      </c>
    </row>
    <row r="43" spans="1:2" x14ac:dyDescent="0.25">
      <c r="A43" t="s">
        <v>45</v>
      </c>
      <c r="B43">
        <v>1</v>
      </c>
    </row>
    <row r="44" spans="1:2" x14ac:dyDescent="0.25">
      <c r="A44" t="s">
        <v>46</v>
      </c>
      <c r="B44">
        <v>1</v>
      </c>
    </row>
    <row r="45" spans="1:2" x14ac:dyDescent="0.25">
      <c r="A45" t="s">
        <v>47</v>
      </c>
      <c r="B45">
        <v>1</v>
      </c>
    </row>
    <row r="46" spans="1:2" x14ac:dyDescent="0.25">
      <c r="A46" t="s">
        <v>48</v>
      </c>
      <c r="B46">
        <v>1</v>
      </c>
    </row>
    <row r="47" spans="1:2" x14ac:dyDescent="0.25">
      <c r="A47" t="s">
        <v>49</v>
      </c>
      <c r="B47">
        <v>1</v>
      </c>
    </row>
    <row r="48" spans="1:2" x14ac:dyDescent="0.25">
      <c r="A48" t="s">
        <v>50</v>
      </c>
      <c r="B48">
        <v>1</v>
      </c>
    </row>
    <row r="49" spans="1:2" x14ac:dyDescent="0.25">
      <c r="A49" t="s">
        <v>51</v>
      </c>
      <c r="B49">
        <v>1</v>
      </c>
    </row>
    <row r="50" spans="1:2" x14ac:dyDescent="0.25">
      <c r="A50" t="s">
        <v>52</v>
      </c>
      <c r="B50">
        <v>1</v>
      </c>
    </row>
    <row r="51" spans="1:2" x14ac:dyDescent="0.25">
      <c r="A51" t="s">
        <v>53</v>
      </c>
      <c r="B51">
        <v>1</v>
      </c>
    </row>
    <row r="52" spans="1:2" x14ac:dyDescent="0.25">
      <c r="A52" t="s">
        <v>54</v>
      </c>
      <c r="B52">
        <v>1</v>
      </c>
    </row>
    <row r="53" spans="1:2" x14ac:dyDescent="0.25">
      <c r="A53" t="s">
        <v>55</v>
      </c>
      <c r="B53">
        <v>1</v>
      </c>
    </row>
    <row r="54" spans="1:2" x14ac:dyDescent="0.25">
      <c r="A54" t="s">
        <v>56</v>
      </c>
      <c r="B54">
        <v>1</v>
      </c>
    </row>
  </sheetData>
  <sortState ref="A3:B34">
    <sortCondition ref="A3:A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User Form</vt:lpstr>
      <vt:lpstr>Weights</vt:lpstr>
      <vt:lpstr>Description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Stevie</dc:creator>
  <cp:lastModifiedBy>Stevie</cp:lastModifiedBy>
  <dcterms:created xsi:type="dcterms:W3CDTF">2019-04-29T17:41:09Z</dcterms:created>
  <dcterms:modified xsi:type="dcterms:W3CDTF">2019-05-03T11:08:50Z</dcterms:modified>
</cp:coreProperties>
</file>